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8bdd1d6b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rnal estimate" sheetId="1" r:id="R481e8df233ef4326"/>
    <x:sheet xmlns:r="http://schemas.openxmlformats.org/officeDocument/2006/relationships" name="Customer estimate" sheetId="2" r:id="R541f6afdf48a40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$#,##0.00"/>
    <x:numFmt numFmtId="202" formatCode="0.00"/>
    <x:numFmt numFmtId="203" formatCode="0.0"/>
  </x:numFmts>
  <x:fonts count="6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9e826f16f48de" /><Relationship Type="http://schemas.openxmlformats.org/officeDocument/2006/relationships/theme" Target="/xl/theme/theme1.xml" Id="R16e02984eeea4da2" /><Relationship Type="http://schemas.openxmlformats.org/officeDocument/2006/relationships/sharedStrings" Target="/xl/sharedStrings.xml" Id="Re3e79d7943234e72" /><Relationship Type="http://schemas.openxmlformats.org/officeDocument/2006/relationships/worksheet" Target="/xl/worksheets/sheet1.xml" Id="R481e8df233ef4326" /><Relationship Type="http://schemas.openxmlformats.org/officeDocument/2006/relationships/worksheet" Target="/xl/worksheets/sheet2.xml" Id="R541f6afdf48a40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Electrical job estimate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3" t="str">
        <x:v>Selling price before customer tax</x:v>
      </x:c>
      <x:c r="B4" s="14" t="n">
        <x:f>B38</x:f>
        <x:v>4516</x:v>
      </x:c>
      <x:c r="C4" s="1"/>
      <x:c r="D4" s="1"/>
      <x:c r="E4" s="1"/>
      <x:c r="F4" s="1"/>
      <x:c r="G4" s="1"/>
      <x:c r="H4" s="1"/>
    </x:row>
    <x:row r="5" ht="24" customHeight="1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6" t="str">
        <x:v>Hypothetical inputs — replace</x:v>
      </x:c>
      <x:c r="B6" s="6" t="str">
        <x:v>Value</x:v>
      </x:c>
      <x:c r="C6" s="1"/>
      <x:c r="D6" s="1"/>
      <x:c r="E6" s="1"/>
      <x:c r="F6" s="1"/>
      <x:c r="G6" s="1"/>
      <x:c r="H6" s="1"/>
    </x:row>
    <x:row r="7" ht="24" customHeight="1">
      <x:c r="A7" s="1" t="str">
        <x:v>Loaded direct labor cost / person-hour</x:v>
      </x:c>
      <x:c r="B7" s="8" t="n">
        <x:v>50</x:v>
      </x:c>
      <x:c r="C7" s="1"/>
      <x:c r="D7" s="1" t="str">
        <x:v>Direct payroll cost with burden; exclude overhead and profit.</x:v>
      </x:c>
      <x:c r="E7" s="1"/>
      <x:c r="F7" s="1"/>
      <x:c r="G7" s="1"/>
      <x:c r="H7" s="1"/>
    </x:row>
    <x:row r="8" ht="24" customHeight="1">
      <x:c r="A8" s="1" t="str">
        <x:v>Overhead / material + direct labor</x:v>
      </x:c>
      <x:c r="B8" s="9" t="n">
        <x:v>0.2</x:v>
      </x:c>
      <x:c r="C8" s="1"/>
      <x:c r="D8" s="1"/>
      <x:c r="E8" s="1"/>
      <x:c r="F8" s="1"/>
      <x:c r="G8" s="1"/>
      <x:c r="H8" s="1"/>
    </x:row>
    <x:row r="9" ht="24" customHeight="1">
      <x:c r="A9" s="1" t="str">
        <x:v>Permit allowance</x:v>
      </x:c>
      <x:c r="B9" s="8" t="n">
        <x:v>150</x:v>
      </x:c>
      <x:c r="C9" s="1"/>
      <x:c r="D9" s="1" t="str">
        <x:v>All example costs and hours are hypothetical.</x:v>
      </x:c>
      <x:c r="E9" s="1"/>
      <x:c r="F9" s="1"/>
      <x:c r="G9" s="1"/>
      <x:c r="H9" s="1"/>
    </x:row>
    <x:row r="10" ht="24" customHeight="1">
      <x:c r="A10" s="1" t="str">
        <x:v>Rental allowance</x:v>
      </x:c>
      <x:c r="B10" s="8" t="n">
        <x:v>100</x:v>
      </x:c>
      <x:c r="C10" s="1"/>
      <x:c r="D10" s="1"/>
      <x:c r="E10" s="1"/>
      <x:c r="F10" s="1"/>
      <x:c r="G10" s="1"/>
      <x:c r="H10" s="1"/>
    </x:row>
    <x:row r="11" ht="24" customHeight="1">
      <x:c r="A11" s="1" t="str">
        <x:v>Contingency / direct job cost</x:v>
      </x:c>
      <x:c r="B11" s="9" t="n">
        <x:v>0.05</x:v>
      </x:c>
      <x:c r="C11" s="1"/>
      <x:c r="D11" s="1" t="str">
        <x:v>Enter actual costs and local tax treatment before quoting.</x:v>
      </x:c>
      <x:c r="E11" s="1"/>
      <x:c r="F11" s="1"/>
      <x:c r="G11" s="1"/>
      <x:c r="H11" s="1"/>
    </x:row>
    <x:row r="12" ht="24" customHeight="1">
      <x:c r="A12" s="1" t="str">
        <x:v>Project profit margin target</x:v>
      </x:c>
      <x:c r="B12" s="9" t="n">
        <x:v>0.2</x:v>
      </x:c>
      <x:c r="C12" s="1"/>
      <x:c r="D12" s="1"/>
      <x:c r="E12" s="1"/>
      <x:c r="F12" s="1"/>
      <x:c r="G12" s="1"/>
      <x:c r="H12" s="1"/>
    </x:row>
    <x:row r="13" ht="24" customHeight="1">
      <x:c r="A13" s="1" t="str">
        <x:v>Customer sales tax amount (verify)</x:v>
      </x:c>
      <x:c r="B13" s="8" t="n">
        <x:v>0</x:v>
      </x:c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</x:row>
    <x:row r="16" ht="42" customHeight="1">
      <x:c r="A16" s="6" t="str">
        <x:v>Takeoff item</x:v>
      </x:c>
      <x:c r="B16" s="6" t="str">
        <x:v>Quantity</x:v>
      </x:c>
      <x:c r="C16" s="6" t="str">
        <x:v>Unit</x:v>
      </x:c>
      <x:c r="D16" s="6" t="str">
        <x:v>Material / unit</x:v>
      </x:c>
      <x:c r="E16" s="6" t="str">
        <x:v>Person-hours / unit</x:v>
      </x:c>
      <x:c r="F16" s="6" t="str">
        <x:v>Materials total</x:v>
      </x:c>
      <x:c r="G16" s="6" t="str">
        <x:v>Person-hours total</x:v>
      </x:c>
      <x:c r="H16" s="6" t="str">
        <x:v>Input status</x:v>
      </x:c>
    </x:row>
    <x:row r="17" ht="24" customHeight="1">
      <x:c r="A17" s="1" t="str">
        <x:v>Device assemblies</x:v>
      </x:c>
      <x:c r="B17" s="8" t="n">
        <x:v>12</x:v>
      </x:c>
      <x:c r="C17" s="1" t="str">
        <x:v>each</x:v>
      </x:c>
      <x:c r="D17" s="10" t="n">
        <x:v>18</x:v>
      </x:c>
      <x:c r="E17" s="11" t="n">
        <x:v>0.5</x:v>
      </x:c>
      <x:c r="F17" s="12" t="n">
        <x:f>IF(H17="Complete",B17*D17,"n.a.")</x:f>
        <x:v>216</x:v>
      </x:c>
      <x:c r="G17" s="13" t="n">
        <x:f>IF(H17="Complete",B17*E17,"n.a.")</x:f>
        <x:v>6</x:v>
      </x:c>
      <x:c r="H17" s="1" t="str">
        <x:f>IF(AND(A17&lt;&gt;"",C17&lt;&gt;"",COUNT(B17,D17:E17)=3,B17&gt;=0,D17&gt;=0,E17&gt;=0),"Complete","Check row")</x:f>
        <x:v>Complete</x:v>
      </x:c>
    </x:row>
    <x:row r="18" ht="24" customHeight="1">
      <x:c r="A18" s="1" t="str">
        <x:v>Lighting assemblies</x:v>
      </x:c>
      <x:c r="B18" s="8" t="n">
        <x:v>8</x:v>
      </x:c>
      <x:c r="C18" s="1" t="str">
        <x:v>each</x:v>
      </x:c>
      <x:c r="D18" s="10" t="n">
        <x:v>25</x:v>
      </x:c>
      <x:c r="E18" s="11" t="n">
        <x:v>0.75</x:v>
      </x:c>
      <x:c r="F18" s="12" t="n">
        <x:f>IF(H18="Complete",B18*D18,"n.a.")</x:f>
        <x:v>200</x:v>
      </x:c>
      <x:c r="G18" s="13" t="n">
        <x:f>IF(H18="Complete",B18*E18,"n.a.")</x:f>
        <x:v>6</x:v>
      </x:c>
      <x:c r="H18" s="1" t="str">
        <x:f>IF(AND(A18&lt;&gt;"",C18&lt;&gt;"",COUNT(B18,D18:E18)=3,B18&gt;=0,D18&gt;=0,E18&gt;=0),"Complete","Check row")</x:f>
        <x:v>Complete</x:v>
      </x:c>
    </x:row>
    <x:row r="19" ht="24" customHeight="1">
      <x:c r="A19" s="1" t="str">
        <x:v>Cable route</x:v>
      </x:c>
      <x:c r="B19" s="8" t="n">
        <x:v>300</x:v>
      </x:c>
      <x:c r="C19" s="1" t="str">
        <x:v>ft</x:v>
      </x:c>
      <x:c r="D19" s="10" t="n">
        <x:v>1.2</x:v>
      </x:c>
      <x:c r="E19" s="11" t="n">
        <x:v>0.04</x:v>
      </x:c>
      <x:c r="F19" s="12" t="n">
        <x:f>IF(H19="Complete",B19*D19,"n.a.")</x:f>
        <x:v>360</x:v>
      </x:c>
      <x:c r="G19" s="13" t="n">
        <x:f>IF(H19="Complete",B19*E19,"n.a.")</x:f>
        <x:v>12</x:v>
      </x:c>
      <x:c r="H19" s="1" t="str">
        <x:f>IF(AND(A19&lt;&gt;"",C19&lt;&gt;"",COUNT(B19,D19:E19)=3,B19&gt;=0,D19&gt;=0,E19&gt;=0),"Complete","Check row")</x:f>
        <x:v>Complete</x:v>
      </x:c>
    </x:row>
    <x:row r="20" ht="24" customHeight="1">
      <x:c r="A20" s="1" t="str">
        <x:v>Breaker assemblies</x:v>
      </x:c>
      <x:c r="B20" s="8" t="n">
        <x:v>4</x:v>
      </x:c>
      <x:c r="C20" s="1" t="str">
        <x:v>each</x:v>
      </x:c>
      <x:c r="D20" s="10" t="n">
        <x:v>55</x:v>
      </x:c>
      <x:c r="E20" s="11" t="n">
        <x:v>0.5</x:v>
      </x:c>
      <x:c r="F20" s="12" t="n">
        <x:f>IF(H20="Complete",B20*D20,"n.a.")</x:f>
        <x:v>220</x:v>
      </x:c>
      <x:c r="G20" s="13" t="n">
        <x:f>IF(H20="Complete",B20*E20,"n.a.")</x:f>
        <x:v>2</x:v>
      </x:c>
      <x:c r="H20" s="1" t="str">
        <x:f>IF(AND(A20&lt;&gt;"",C20&lt;&gt;"",COUNT(B20,D20:E20)=3,B20&gt;=0,D20&gt;=0,E20&gt;=0),"Complete","Check row")</x:f>
        <x:v>Complete</x:v>
      </x:c>
    </x:row>
    <x:row r="21" ht="24" customHeight="1">
      <x:c r="A21" s="1" t="str">
        <x:v>Setup / test / cleanup</x:v>
      </x:c>
      <x:c r="B21" s="8" t="n">
        <x:v>1</x:v>
      </x:c>
      <x:c r="C21" s="1" t="str">
        <x:v>lot</x:v>
      </x:c>
      <x:c r="D21" s="10" t="n">
        <x:v>84</x:v>
      </x:c>
      <x:c r="E21" s="11" t="n">
        <x:v>6</x:v>
      </x:c>
      <x:c r="F21" s="12" t="n">
        <x:f>IF(H21="Complete",B21*D21,"n.a.")</x:f>
        <x:v>84</x:v>
      </x:c>
      <x:c r="G21" s="13" t="n">
        <x:f>IF(H21="Complete",B21*E21,"n.a.")</x:f>
        <x:v>6</x:v>
      </x:c>
      <x:c r="H21" s="1" t="str">
        <x:f>IF(AND(A21&lt;&gt;"",C21&lt;&gt;"",COUNT(B21,D21:E21)=3,B21&gt;=0,D21&gt;=0,E21&gt;=0),"Complete","Check row")</x:f>
        <x:v>Complete</x:v>
      </x:c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36" customHeight="1">
      <x:c r="A29" s="15" t="str">
        <x:v>Material cost</x:v>
      </x:c>
      <x:c r="B29" s="12" t="n">
        <x:f>IF(B41="Valid",SUM(F17:F21),"n.a.")</x:f>
        <x:v>1080</x:v>
      </x:c>
      <x:c r="C29" s="1"/>
      <x:c r="D29" s="1"/>
      <x:c r="E29" s="1"/>
      <x:c r="F29" s="1"/>
      <x:c r="G29" s="1"/>
      <x:c r="H29" s="1"/>
    </x:row>
    <x:row r="30" ht="36" customHeight="1">
      <x:c r="A30" s="15" t="str">
        <x:v>Person-hours</x:v>
      </x:c>
      <x:c r="B30" s="13" t="n">
        <x:f>IF(B41="Valid",SUM(G17:G21),"n.a.")</x:f>
        <x:v>32</x:v>
      </x:c>
      <x:c r="C30" s="1"/>
      <x:c r="D30" s="1"/>
      <x:c r="E30" s="1"/>
      <x:c r="F30" s="1"/>
      <x:c r="G30" s="1"/>
      <x:c r="H30" s="1"/>
    </x:row>
    <x:row r="31" ht="36" customHeight="1">
      <x:c r="A31" s="15" t="str">
        <x:v>Direct labor cost</x:v>
      </x:c>
      <x:c r="B31" s="12" t="n">
        <x:f>IF(B41="Valid",B30*B7,"n.a.")</x:f>
        <x:v>1600</x:v>
      </x:c>
      <x:c r="C31" s="1"/>
      <x:c r="D31" s="1"/>
      <x:c r="E31" s="1"/>
      <x:c r="F31" s="1"/>
      <x:c r="G31" s="1"/>
      <x:c r="H31" s="1"/>
    </x:row>
    <x:row r="32" ht="36" customHeight="1">
      <x:c r="A32" s="15" t="str">
        <x:v>Materials + direct labor</x:v>
      </x:c>
      <x:c r="B32" s="12" t="n">
        <x:f>IF(B41="Valid",SUM(B29,B31),"n.a.")</x:f>
        <x:v>2680</x:v>
      </x:c>
      <x:c r="C32" s="1"/>
      <x:c r="D32" s="1"/>
      <x:c r="E32" s="1"/>
      <x:c r="F32" s="1"/>
      <x:c r="G32" s="1"/>
      <x:c r="H32" s="1"/>
    </x:row>
    <x:row r="33" ht="36" customHeight="1">
      <x:c r="A33" s="15" t="str">
        <x:v>Direct job cost including permit/rental</x:v>
      </x:c>
      <x:c r="B33" s="12" t="n">
        <x:f>IF(B41="Valid",SUM(B32,B9:B10),"n.a.")</x:f>
        <x:v>2930</x:v>
      </x:c>
      <x:c r="C33" s="1"/>
      <x:c r="D33" s="1"/>
      <x:c r="E33" s="1"/>
      <x:c r="F33" s="1"/>
      <x:c r="G33" s="1"/>
      <x:c r="H33" s="1"/>
    </x:row>
    <x:row r="34" ht="36" customHeight="1">
      <x:c r="A34" s="15" t="str">
        <x:v>Overhead allocation</x:v>
      </x:c>
      <x:c r="B34" s="12" t="n">
        <x:f>IF(B41="Valid",B32*B8,"n.a.")</x:f>
        <x:v>536</x:v>
      </x:c>
      <x:c r="C34" s="1"/>
      <x:c r="D34" s="1"/>
      <x:c r="E34" s="1"/>
      <x:c r="F34" s="1"/>
      <x:c r="G34" s="1"/>
      <x:c r="H34" s="1"/>
    </x:row>
    <x:row r="35" ht="36" customHeight="1">
      <x:c r="A35" s="15" t="str">
        <x:v>Contingency allowance</x:v>
      </x:c>
      <x:c r="B35" s="12" t="n">
        <x:f>IF(B41="Valid",B33*B11,"n.a.")</x:f>
        <x:v>146.5</x:v>
      </x:c>
      <x:c r="C35" s="1"/>
      <x:c r="D35" s="1"/>
      <x:c r="E35" s="1"/>
      <x:c r="F35" s="1"/>
      <x:c r="G35" s="1"/>
      <x:c r="H35" s="1"/>
    </x:row>
    <x:row r="36" ht="36" customHeight="1">
      <x:c r="A36" s="16" t="str">
        <x:v>Included estimated cost</x:v>
      </x:c>
      <x:c r="B36" s="14" t="n">
        <x:f>IF(B41="Valid",SUM(B33:B35),"n.a.")</x:f>
        <x:v>3612.5</x:v>
      </x:c>
      <x:c r="C36" s="1"/>
      <x:c r="D36" s="1"/>
      <x:c r="E36" s="1"/>
      <x:c r="F36" s="1"/>
      <x:c r="G36" s="1"/>
      <x:c r="H36" s="1"/>
    </x:row>
    <x:row r="37" ht="36" customHeight="1">
      <x:c r="A37" s="16" t="str">
        <x:v>Unrounded selling price</x:v>
      </x:c>
      <x:c r="B37" s="14" t="n">
        <x:f>IF(B41="Valid",B36/(1-B12),"n.a.")</x:f>
        <x:v>4515.625</x:v>
      </x:c>
      <x:c r="C37" s="1"/>
      <x:c r="D37" s="1"/>
      <x:c r="E37" s="1"/>
      <x:c r="F37" s="1"/>
      <x:c r="G37" s="1"/>
      <x:c r="H37" s="1"/>
    </x:row>
    <x:row r="38" ht="36" customHeight="1">
      <x:c r="A38" s="16" t="str">
        <x:v>Selling price rounded up</x:v>
      </x:c>
      <x:c r="B38" s="14" t="n">
        <x:f>IF(B41="Valid",ROUNDUP(B37,0),"n.a.")</x:f>
        <x:v>4516</x:v>
      </x:c>
      <x:c r="C38" s="1"/>
      <x:c r="D38" s="1"/>
      <x:c r="E38" s="1"/>
      <x:c r="F38" s="1"/>
      <x:c r="G38" s="1"/>
      <x:c r="H38" s="1"/>
    </x:row>
    <x:row r="39" ht="36" customHeight="1">
      <x:c r="A39" s="16" t="str">
        <x:v>Customer sales tax amount</x:v>
      </x:c>
      <x:c r="B39" s="14" t="n">
        <x:f>IF(B41="Valid",B13,"n.a.")</x:f>
        <x:v>0</x:v>
      </x:c>
      <x:c r="C39" s="1"/>
      <x:c r="D39" s="1"/>
      <x:c r="E39" s="1"/>
      <x:c r="F39" s="1"/>
      <x:c r="G39" s="1"/>
      <x:c r="H39" s="1"/>
    </x:row>
    <x:row r="40" ht="36" customHeight="1">
      <x:c r="A40" s="16" t="str">
        <x:v>Total including entered tax</x:v>
      </x:c>
      <x:c r="B40" s="14" t="n">
        <x:f>IF(B41="Valid",SUM(B38:B39),"n.a.")</x:f>
        <x:v>4516</x:v>
      </x:c>
      <x:c r="C40" s="1"/>
      <x:c r="D40" s="1"/>
      <x:c r="E40" s="1"/>
      <x:c r="F40" s="1"/>
      <x:c r="G40" s="1"/>
      <x:c r="H40" s="1"/>
    </x:row>
    <x:row r="41" ht="36" customHeight="1">
      <x:c r="A41" s="15" t="str">
        <x:v>Input validity</x:v>
      </x:c>
      <x:c r="B41" s="1" t="str">
        <x:f>IF(AND(COUNT(B7:B13)=7,B7&gt;=0,B8&gt;=0,B9&gt;=0,B10&gt;=0,B11&gt;=0,B12&gt;=0,B12&lt;1,B13&gt;=0,COUNTIFS(H17:H21,"Complete")=5),"Valid","Check inputs")</x:f>
        <x:v>Valid</x:v>
      </x:c>
      <x:c r="C41" s="1"/>
      <x:c r="D41" s="1"/>
      <x:c r="E41" s="1"/>
      <x:c r="F41" s="1"/>
      <x:c r="G41" s="1"/>
      <x:c r="H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</x:row>
  </x:sheetData>
  <x:conditionalFormatting sqref="H17:H21">
    <x:cfRule type="containsText" dxfId="0" priority="1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9" hidden="0" customWidth="1"/>
    <x:col min="3" max="3" width="3" hidden="0" customWidth="1"/>
    <x:col min="4" max="4" width="3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Electrical estimate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5" t="str">
        <x:v>Status</x:v>
      </x:c>
      <x:c r="B4" s="17" t="str">
        <x:v>DRAFT — complete fields and verify tax before sending</x:v>
      </x:c>
      <x:c r="C4" s="1"/>
      <x:c r="D4" s="1"/>
      <x:c r="E4" s="1"/>
      <x:c r="F4" s="1"/>
      <x:c r="G4" s="1"/>
      <x:c r="H4" s="1"/>
    </x:row>
    <x:row r="5" ht="24" customHeight="1">
      <x:c r="A5" s="15" t="str">
        <x:v>Estimate no. / revision</x:v>
      </x:c>
      <x:c r="B5" s="17" t="str">
        <x:v>[Enter number / revision]</x:v>
      </x:c>
      <x:c r="C5" s="1"/>
      <x:c r="D5" s="1"/>
      <x:c r="E5" s="1"/>
      <x:c r="F5" s="1"/>
      <x:c r="G5" s="1"/>
      <x:c r="H5" s="1"/>
    </x:row>
    <x:row r="6" ht="46" customHeight="1">
      <x:c r="A6" s="15" t="str">
        <x:v>Contractor / license / contact</x:v>
      </x:c>
      <x:c r="B6" s="17" t="str">
        <x:v>[Enter business and license details]</x:v>
      </x:c>
      <x:c r="C6" s="1"/>
      <x:c r="D6" s="1"/>
      <x:c r="E6" s="1"/>
      <x:c r="F6" s="1"/>
      <x:c r="G6" s="1"/>
      <x:c r="H6" s="1"/>
    </x:row>
    <x:row r="7" ht="24" customHeight="1">
      <x:c r="A7" s="15" t="str">
        <x:v>Customer / contact</x:v>
      </x:c>
      <x:c r="B7" s="17" t="str">
        <x:v>[Enter customer details]</x:v>
      </x:c>
      <x:c r="C7" s="1"/>
      <x:c r="D7" s="1"/>
      <x:c r="E7" s="1"/>
      <x:c r="F7" s="1"/>
      <x:c r="G7" s="1"/>
      <x:c r="H7" s="1"/>
    </x:row>
    <x:row r="8" ht="46" customHeight="1">
      <x:c r="A8" s="15" t="str">
        <x:v>Job address</x:v>
      </x:c>
      <x:c r="B8" s="17" t="str">
        <x:v>[Enter site]</x:v>
      </x:c>
      <x:c r="C8" s="1"/>
      <x:c r="D8" s="1"/>
      <x:c r="E8" s="1"/>
      <x:c r="F8" s="1"/>
      <x:c r="G8" s="1"/>
      <x:c r="H8" s="1"/>
    </x:row>
    <x:row r="9" ht="46" customHeight="1">
      <x:c r="A9" s="15" t="str">
        <x:v>Issued / valid through</x:v>
      </x:c>
      <x:c r="B9" s="17" t="str">
        <x:v>[Enter actual dates]</x:v>
      </x:c>
      <x:c r="C9" s="1"/>
      <x:c r="D9" s="1"/>
      <x:c r="E9" s="1"/>
      <x:c r="F9" s="1"/>
      <x:c r="G9" s="1"/>
      <x:c r="H9" s="1"/>
    </x:row>
    <x:row r="10" ht="46" customHeight="1">
      <x:c r="A10" s="15" t="str">
        <x:v>Proposed scope</x:v>
      </x:c>
      <x:c r="B10" s="17" t="str">
        <x:v>Hypothetical basement package: 12 device assemblies, 8 lighting assemblies, assessed cable route and 4 breaker assemblies. Replace with actual approved scope.</x:v>
      </x:c>
      <x:c r="C10" s="1"/>
      <x:c r="D10" s="1"/>
      <x:c r="E10" s="1"/>
      <x:c r="F10" s="1"/>
      <x:c r="G10" s="1"/>
      <x:c r="H10" s="1"/>
    </x:row>
    <x:row r="11" ht="46" customHeight="1">
      <x:c r="A11" s="15" t="str">
        <x:v>Equipment / specifications</x:v>
      </x:c>
      <x:c r="B11" s="17" t="str">
        <x:v>[Enter actual equipment, route and specification attachment]</x:v>
      </x:c>
      <x:c r="C11" s="1"/>
      <x:c r="D11" s="1"/>
      <x:c r="E11" s="1"/>
      <x:c r="F11" s="1"/>
      <x:c r="G11" s="1"/>
      <x:c r="H11" s="1"/>
    </x:row>
    <x:row r="12" ht="46" customHeight="1">
      <x:c r="A12" s="15" t="str">
        <x:v>Included completion work</x:v>
      </x:c>
      <x:c r="B12" s="17" t="str">
        <x:v>Installation, setup, testing and cleanup as defined in the actual scope.</x:v>
      </x:c>
      <x:c r="C12" s="1"/>
      <x:c r="D12" s="1"/>
      <x:c r="E12" s="1"/>
      <x:c r="F12" s="1"/>
      <x:c r="G12" s="1"/>
      <x:c r="H12" s="1"/>
    </x:row>
    <x:row r="13" ht="46" customHeight="1">
      <x:c r="A13" s="15" t="str">
        <x:v>Exclusions / handoff</x:v>
      </x:c>
      <x:c r="B13" s="17" t="str">
        <x:v>[Name excluded work and responsible trade; verify existing capacity and access]</x:v>
      </x:c>
      <x:c r="C13" s="1"/>
      <x:c r="D13" s="1"/>
      <x:c r="E13" s="1"/>
      <x:c r="F13" s="1"/>
      <x:c r="G13" s="1"/>
      <x:c r="H13" s="1"/>
    </x:row>
    <x:row r="14" ht="46" customHeight="1">
      <x:c r="A14" s="15" t="str">
        <x:v>Schedule / dependencies</x:v>
      </x:c>
      <x:c r="B14" s="17" t="str">
        <x:v>[Enter start, completion, access and coordination]</x:v>
      </x:c>
      <x:c r="C14" s="1"/>
      <x:c r="D14" s="1"/>
      <x:c r="E14" s="1"/>
      <x:c r="F14" s="1"/>
      <x:c r="G14" s="1"/>
      <x:c r="H14" s="1"/>
    </x:row>
    <x:row r="15" ht="46" customHeight="1">
      <x:c r="A15" s="15" t="str">
        <x:v>Optional work</x:v>
      </x:c>
      <x:c r="B15" s="17" t="str">
        <x:v>[Describe and separately calculate selected additions before issuing revision]</x:v>
      </x:c>
      <x:c r="C15" s="1"/>
      <x:c r="D15" s="1"/>
      <x:c r="E15" s="1"/>
      <x:c r="F15" s="1"/>
      <x:c r="G15" s="1"/>
      <x:c r="H15" s="1"/>
    </x:row>
    <x:row r="16" ht="46" customHeight="1">
      <x:c r="A16" s="15" t="str">
        <x:v>Payment / contract reference</x:v>
      </x:c>
      <x:c r="B16" s="17" t="str">
        <x:v>[Complete lawful payment terms and contract/notice attachments]</x:v>
      </x:c>
      <x:c r="C16" s="1"/>
      <x:c r="D16" s="1"/>
      <x:c r="E16" s="1"/>
      <x:c r="F16" s="1"/>
      <x:c r="G16" s="1"/>
      <x:c r="H16" s="1"/>
    </x:row>
    <x:row r="17" ht="46" customHeight="1">
      <x:c r="A17" s="15" t="str">
        <x:v>Change process</x:v>
      </x:c>
      <x:c r="B17" s="17" t="str">
        <x:v>Approve added scope, price and schedule effect in writing before extra work.</x:v>
      </x:c>
      <x:c r="C17" s="1"/>
      <x:c r="D17" s="1"/>
      <x:c r="E17" s="1"/>
      <x:c r="F17" s="1"/>
      <x:c r="G17" s="1"/>
      <x:c r="H17" s="1"/>
    </x:row>
    <x:row r="18" ht="24" customHeight="1">
      <x:c r="A18" s="15"/>
      <x:c r="B18" s="15"/>
      <x:c r="C18" s="1"/>
      <x:c r="D18" s="1"/>
      <x:c r="E18" s="1"/>
      <x:c r="F18" s="1"/>
      <x:c r="G18" s="1"/>
      <x:c r="H18" s="1"/>
    </x:row>
    <x:row r="19" ht="24" customHeight="1">
      <x:c r="A19" s="16" t="str">
        <x:v>Price before customer tax</x:v>
      </x:c>
      <x:c r="B19" s="18" t="n">
        <x:f>'Internal estimate'!B38</x:f>
        <x:v>4516</x:v>
      </x:c>
      <x:c r="C19" s="1"/>
      <x:c r="D19" s="1"/>
      <x:c r="E19" s="1"/>
      <x:c r="F19" s="1"/>
      <x:c r="G19" s="1"/>
      <x:c r="H19" s="1"/>
    </x:row>
    <x:row r="20" ht="24" customHeight="1">
      <x:c r="A20" s="16" t="str">
        <x:v>Customer sales tax amount</x:v>
      </x:c>
      <x:c r="B20" s="18" t="n">
        <x:f>'Internal estimate'!B39</x:f>
        <x:v>0</x:v>
      </x:c>
      <x:c r="C20" s="1"/>
      <x:c r="D20" s="1"/>
      <x:c r="E20" s="1"/>
      <x:c r="F20" s="1"/>
      <x:c r="G20" s="1"/>
      <x:c r="H20" s="1"/>
    </x:row>
    <x:row r="21" ht="24" customHeight="1">
      <x:c r="A21" s="16" t="str">
        <x:v>Estimated total</x:v>
      </x:c>
      <x:c r="B21" s="18" t="n">
        <x:f>'Internal estimate'!B40</x:f>
        <x:v>4516</x:v>
      </x:c>
      <x:c r="C21" s="1"/>
      <x:c r="D21" s="1"/>
      <x:c r="E21" s="1"/>
      <x:c r="F21" s="1"/>
      <x:c r="G21" s="1"/>
      <x:c r="H21" s="1"/>
    </x:row>
    <x:row r="22" ht="24" customHeight="1">
      <x:c r="A22" s="15"/>
      <x:c r="B22" s="15"/>
      <x:c r="C22" s="1"/>
      <x:c r="D22" s="1"/>
      <x:c r="E22" s="1"/>
      <x:c r="F22" s="1"/>
      <x:c r="G22" s="1"/>
      <x:c r="H22" s="1"/>
    </x:row>
    <x:row r="23" ht="46" customHeight="1">
      <x:c r="A23" s="15" t="str">
        <x:v>Customer approval</x:v>
      </x:c>
      <x:c r="B23" s="17" t="str">
        <x:v>[Signature / printed name / date after completing required contract package]</x:v>
      </x:c>
      <x:c r="C23" s="1"/>
      <x:c r="D23" s="1"/>
      <x:c r="E23" s="1"/>
      <x:c r="F23" s="1"/>
      <x:c r="G23" s="1"/>
      <x:c r="H23" s="1"/>
    </x:row>
    <x:row r="24" ht="24" customHeight="1">
      <x:c r="A24" s="15" t="str">
        <x:v>Contractor approval</x:v>
      </x:c>
      <x:c r="B24" s="17" t="str">
        <x:v>[Signature / printed name / date]</x:v>
      </x:c>
      <x:c r="C24" s="1"/>
      <x:c r="D24" s="1"/>
      <x:c r="E24" s="1"/>
      <x:c r="F24" s="1"/>
      <x:c r="G24" s="1"/>
      <x:c r="H24" s="1"/>
    </x:row>
    <x:row r="25" ht="46" customHeight="1">
      <x:c r="A25" s="15" t="str">
        <x:v>Attachments delivered</x:v>
      </x:c>
      <x:c r="B25" s="17" t="str">
        <x:v>[Scope revision, equipment schedule, required notices and applicable contract]</x:v>
      </x:c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</x:row>
  </x:sheetData>
  <x:pageMargins left="0.7" right="0.7" top="0.75" bottom="0.75" header="0.3" footer="0.3"/>
</x:worksheet>
</file>